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1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/>
</workbook>
</file>

<file path=xl/comments1.xml><?xml version="1.0" encoding="utf-8"?>
<comments xmlns="http://schemas.openxmlformats.org/spreadsheetml/2006/main">
  <authors>
    <author>PLASTRADE ENTERPRISE SDN BHD</author>
  </authors>
  <commentList>
    <comment ref="C14" authorId="0">
      <text>
        <r>
          <rPr>
            <b/>
            <sz val="8"/>
            <rFont val="Tahoma"/>
            <family val="0"/>
          </rPr>
          <t>PLASTRADE :</t>
        </r>
        <r>
          <rPr>
            <sz val="8"/>
            <rFont val="Tahoma"/>
            <family val="0"/>
          </rPr>
          <t xml:space="preserve">
shown
dd/mm/yyyy</t>
        </r>
      </text>
    </comment>
  </commentList>
</comments>
</file>

<file path=xl/comments2.xml><?xml version="1.0" encoding="utf-8"?>
<comments xmlns="http://schemas.openxmlformats.org/spreadsheetml/2006/main">
  <authors>
    <author>PLASTRADE ENTERPRISE SDN BHD</author>
  </authors>
  <commentList>
    <comment ref="C12" authorId="0">
      <text>
        <r>
          <rPr>
            <b/>
            <sz val="8"/>
            <rFont val="Tahoma"/>
            <family val="0"/>
          </rPr>
          <t xml:space="preserve">PLASTRADE :
</t>
        </r>
        <r>
          <rPr>
            <sz val="8"/>
            <rFont val="Tahoma"/>
            <family val="2"/>
          </rPr>
          <t>shown
dd/mm/yyyy</t>
        </r>
      </text>
    </comment>
  </commentList>
</comments>
</file>

<file path=xl/sharedStrings.xml><?xml version="1.0" encoding="utf-8"?>
<sst xmlns="http://schemas.openxmlformats.org/spreadsheetml/2006/main" count="179" uniqueCount="128">
  <si>
    <t>PLASTRADE TECHNOLOGY BERHAD</t>
  </si>
  <si>
    <t>(Incorporated in Malaysia)</t>
  </si>
  <si>
    <t>(Company No : 591077-X)</t>
  </si>
  <si>
    <t>CONDENSED CONSOLIDATED INCOME STATEMENT</t>
  </si>
  <si>
    <t>(The figures have not been audited)</t>
  </si>
  <si>
    <t>Turnover</t>
  </si>
  <si>
    <t>Finance Cost</t>
  </si>
  <si>
    <t>Depreciation</t>
  </si>
  <si>
    <t>Amortisation of Goodwill</t>
  </si>
  <si>
    <t>Profit before Taxation</t>
  </si>
  <si>
    <t>Taxation</t>
  </si>
  <si>
    <t>Profit after Taxation</t>
  </si>
  <si>
    <t>Minority Interest</t>
  </si>
  <si>
    <t>INDIVIDUAL QUARTER</t>
  </si>
  <si>
    <t>RM'000</t>
  </si>
  <si>
    <t>PRECEDING YEAR</t>
  </si>
  <si>
    <t>CURRENT</t>
  </si>
  <si>
    <t>YEAR</t>
  </si>
  <si>
    <t>CORRESPONDING</t>
  </si>
  <si>
    <t>CUMULATIVE QUARTER</t>
  </si>
  <si>
    <t>TO DATE</t>
  </si>
  <si>
    <t>PERIOD</t>
  </si>
  <si>
    <t>Weighted average number of</t>
  </si>
  <si>
    <t>Net Profit after Taxation</t>
  </si>
  <si>
    <t>N/A</t>
  </si>
  <si>
    <t>CURRENT ASSETS</t>
  </si>
  <si>
    <t>Inventories</t>
  </si>
  <si>
    <t>Trade receivables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</si>
  <si>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</si>
  <si>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</si>
  <si>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</si>
  <si>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</si>
  <si>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</si>
  <si>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Hire purchase payable</t>
  </si>
  <si>
    <t>Bank borrowings - secured</t>
  </si>
  <si>
    <t>FINANCED BY:-</t>
  </si>
  <si>
    <t>Share capital</t>
  </si>
  <si>
    <t>SHAREHOLDERS' EQUITY</t>
  </si>
  <si>
    <t>Deferred taxation</t>
  </si>
  <si>
    <t>(UNAUDITED)</t>
  </si>
  <si>
    <t>(AUDITED)</t>
  </si>
  <si>
    <t xml:space="preserve">SHARE </t>
  </si>
  <si>
    <t>CAPITAL</t>
  </si>
  <si>
    <t>PROFITS/(LOSSES)</t>
  </si>
  <si>
    <t>TOTAL</t>
  </si>
  <si>
    <t>Shares issued during the period</t>
  </si>
  <si>
    <t>CONDENSED CONSOLIDATED CASH FLOW STATEMENT</t>
  </si>
  <si>
    <t>CASH FLOWS FROM OPERATING ACTIVITIES</t>
  </si>
  <si>
    <t>Adjustment for:-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</si>
  <si>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</si>
  <si>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</si>
  <si>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</si>
  <si>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</si>
  <si>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</si>
  <si>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</si>
  <si>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</si>
  <si>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NET CASH FROM OPERATING ACTIVITIES</t>
  </si>
  <si>
    <t>CASH FLOWS FOR INVESTING ACTIVITIES</t>
  </si>
  <si>
    <t>Purchase of property, plant and equipment</t>
  </si>
  <si>
    <t>NET CASH FOR INVESTING ACTIVITIES</t>
  </si>
  <si>
    <t>CASH FLOWS FROM FINANCING ACTIVITIES</t>
  </si>
  <si>
    <t>NET CASH FROM FINANCING ACTIVITIES</t>
  </si>
  <si>
    <t>NET (DECREASE)/INCREASE IN CASH AND</t>
  </si>
  <si>
    <t>CASH AND CASH EQUIVALENTS</t>
  </si>
  <si>
    <t xml:space="preserve">AT BEGINNING OF THE FINANCIAL </t>
  </si>
  <si>
    <t>AT END OF THE FINANCIAL</t>
  </si>
  <si>
    <t>Other recevables, deposit and prepayments</t>
  </si>
  <si>
    <t>PROPERTY, PLANT &amp; EQUIPMENT</t>
  </si>
  <si>
    <t>GOODWILL ON CONSOLIDATION</t>
  </si>
  <si>
    <t>RETAINED</t>
  </si>
  <si>
    <t>CONDENSED CONSOLIDATED STATEMENT OF CHANGES IN EQUITY</t>
  </si>
  <si>
    <t>CASH FROM OPERATIONS</t>
  </si>
  <si>
    <t>Repayments of bankers' acceptances/trust receipts</t>
  </si>
  <si>
    <t>Drawdowns of bankers' acceptances/trust receipts</t>
  </si>
  <si>
    <t>Repayments of term loans</t>
  </si>
  <si>
    <t>NEGATIVE GOODWILL</t>
  </si>
  <si>
    <t>shares in issue ('000)</t>
  </si>
  <si>
    <t>Interest received</t>
  </si>
  <si>
    <t>Profit before taxation</t>
  </si>
  <si>
    <t>Repayments of hire purchase payables</t>
  </si>
  <si>
    <t>Retained profits</t>
  </si>
  <si>
    <t>Diluted Earnings Per Share (sen)</t>
  </si>
  <si>
    <t>Basic Earnings Per Share (sen)</t>
  </si>
  <si>
    <t>DEFERRED AND LONG TERM LIABILITIES</t>
  </si>
  <si>
    <t>Dividend Per Share (sen)</t>
  </si>
  <si>
    <t>Notes:</t>
  </si>
  <si>
    <t>Other Income</t>
  </si>
  <si>
    <t>QUARTER</t>
  </si>
  <si>
    <t>EBITDA</t>
  </si>
  <si>
    <t>AS AT</t>
  </si>
  <si>
    <t>Bank overdraft</t>
  </si>
  <si>
    <t>Cash and cash equivalents included in the cash flow statements comprise of the following: -</t>
  </si>
  <si>
    <t>Deposits with financial institutions</t>
  </si>
  <si>
    <t>Share premium *</t>
  </si>
  <si>
    <t>Profit after taxation for the period</t>
  </si>
  <si>
    <t>PREMIUM</t>
  </si>
  <si>
    <t>Arising from new ordinary shares issued during the period</t>
  </si>
  <si>
    <t>Acquisition of subsidiaries</t>
  </si>
  <si>
    <t>Proceeds from share issued</t>
  </si>
  <si>
    <t>PERIOD *</t>
  </si>
  <si>
    <t xml:space="preserve">CASH EQUIVALENTS </t>
  </si>
  <si>
    <t>* Cash and cash equivalents</t>
  </si>
  <si>
    <t>NET CURRENT ASSETS</t>
  </si>
  <si>
    <t>Listing expenses</t>
  </si>
  <si>
    <t>* Net of actual listing expenses of RM1.145 million</t>
  </si>
  <si>
    <t>*</t>
  </si>
  <si>
    <t>* Net of listing expenses of approximately RM1.145 million</t>
  </si>
  <si>
    <t>The Condensed Consolidated Income Statements should be read in conjunction with the Annual Financial Report for the year</t>
  </si>
  <si>
    <t>ended 31 December 2004 and the accompanying explanatory notes attached to the Quarterly Report.</t>
  </si>
  <si>
    <t>The Condensed Consolidated Statement of Changes in Equity should be read in conjunction with the Annual Financial Report for the year</t>
  </si>
  <si>
    <t>The Condensed Consolidated Cash Flow Statement should be read in conjunction with the Annual Financial Report for the year</t>
  </si>
  <si>
    <t>Marketable Securities</t>
  </si>
  <si>
    <t>Proposed Dividend</t>
  </si>
  <si>
    <t>PROPOSED</t>
  </si>
  <si>
    <t>DIVIDEND</t>
  </si>
  <si>
    <t>Balance at 01.01.2005</t>
  </si>
  <si>
    <t>year ended 31 December 2004 and the accompanying explanatory notes attached to the Quarterly Report.</t>
  </si>
  <si>
    <t>The Condensed Consolidated Balance Sheets should be read in conjunction with the Annual Financial Report for the</t>
  </si>
  <si>
    <t>Proceeds from unit trust</t>
  </si>
  <si>
    <t>CONDENSED CONSOLIDATED BALANCE SHEET</t>
  </si>
  <si>
    <t>Dividend</t>
  </si>
  <si>
    <t>Dividend paid</t>
  </si>
  <si>
    <t>Proceeds from disposal of fixed assets</t>
  </si>
  <si>
    <t>FOR THE QUARTER ENDED 31 DECEMBER 2005</t>
  </si>
  <si>
    <t>AS AT 31 DECEMBER 2005</t>
  </si>
  <si>
    <t xml:space="preserve">FOR THE QUARTER ENDED 31 DECEMBER 2005 </t>
  </si>
  <si>
    <t>Balance at 31.12.2005</t>
  </si>
  <si>
    <t>Net assets per share (sen)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</si>
</sst>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"/>
    <numFmt numFmtId="168" formatCode="#,###,"/>
    <numFmt numFmtId="169" formatCode="_(* #,##0,_);_(* \(#,##0,\)"/>
    <numFmt numFmtId="170" formatCode="_(* #,##0.0,_);_(* \(#,##0.0,\)"/>
    <numFmt numFmtId="171" formatCode="_(* #,##0.00,_);_(* \(#,##0.00,\)"/>
  </numFmts>
  <fonts count="12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i/>
      <sz val="10"/>
      <name val="Book Antiqua"/>
      <family val="1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Book Antiqu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3" xfId="15" applyNumberFormat="1" applyBorder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3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 indent="2"/>
    </xf>
    <xf numFmtId="165" fontId="4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ont="1" applyAlignment="1">
      <alignment horizontal="left"/>
    </xf>
    <xf numFmtId="165" fontId="5" fillId="0" borderId="0" xfId="15" applyNumberFormat="1" applyFont="1" applyAlignment="1">
      <alignment horizontal="right"/>
    </xf>
    <xf numFmtId="171" fontId="0" fillId="0" borderId="0" xfId="15" applyNumberFormat="1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7">
      <selection activeCell="A7" sqref="A7"/>
    </sheetView>
  </sheetViews>
  <sheetFormatPr defaultColWidth="9.140625" defaultRowHeight="13.5"/>
  <cols>
    <col min="1" max="1" width="28.140625" style="0" customWidth="1"/>
    <col min="2" max="2" width="1.57421875" style="0" customWidth="1"/>
    <col min="3" max="3" width="15.140625" style="0" customWidth="1"/>
    <col min="4" max="4" width="2.28125" style="0" customWidth="1"/>
    <col min="5" max="5" width="18.7109375" style="0" bestFit="1" customWidth="1"/>
    <col min="6" max="6" width="2.28125" style="0" customWidth="1"/>
    <col min="7" max="7" width="13.8515625" style="0" customWidth="1"/>
    <col min="8" max="8" width="2.28125" style="0" customWidth="1"/>
    <col min="9" max="9" width="20.00390625" style="0" customWidth="1"/>
  </cols>
  <sheetData>
    <row r="1" spans="1:2" ht="16.5">
      <c r="A1" s="2" t="s">
        <v>0</v>
      </c>
      <c r="B1" s="2"/>
    </row>
    <row r="2" ht="13.5">
      <c r="A2" t="s">
        <v>2</v>
      </c>
    </row>
    <row r="3" ht="13.5">
      <c r="A3" t="s">
        <v>1</v>
      </c>
    </row>
    <row r="5" spans="1:2" ht="16.5">
      <c r="A5" s="2" t="s">
        <v>3</v>
      </c>
      <c r="B5" s="2"/>
    </row>
    <row r="6" spans="1:2" ht="16.5">
      <c r="A6" s="2" t="s">
        <v>123</v>
      </c>
      <c r="B6" s="2"/>
    </row>
    <row r="7" spans="1:2" ht="15">
      <c r="A7" s="1" t="s">
        <v>4</v>
      </c>
      <c r="B7" s="1"/>
    </row>
    <row r="8" spans="1:2" ht="15">
      <c r="A8" s="1"/>
      <c r="B8" s="1"/>
    </row>
    <row r="9" spans="1:9" ht="15">
      <c r="A9" s="1"/>
      <c r="B9" s="1"/>
      <c r="C9" s="42" t="s">
        <v>13</v>
      </c>
      <c r="D9" s="42"/>
      <c r="E9" s="42"/>
      <c r="F9" s="5"/>
      <c r="G9" s="42" t="s">
        <v>19</v>
      </c>
      <c r="H9" s="42"/>
      <c r="I9" s="42"/>
    </row>
    <row r="10" spans="1:9" ht="8.25" customHeight="1">
      <c r="A10" s="1"/>
      <c r="B10" s="1"/>
      <c r="C10" s="4"/>
      <c r="D10" s="4"/>
      <c r="E10" s="4"/>
      <c r="F10" s="5"/>
      <c r="G10" s="4"/>
      <c r="H10" s="4"/>
      <c r="I10" s="4"/>
    </row>
    <row r="11" spans="3:9" ht="15">
      <c r="C11" s="5" t="s">
        <v>16</v>
      </c>
      <c r="D11" s="5"/>
      <c r="E11" s="5" t="s">
        <v>15</v>
      </c>
      <c r="F11" s="5"/>
      <c r="G11" s="5" t="s">
        <v>16</v>
      </c>
      <c r="H11" s="5"/>
      <c r="I11" s="5" t="s">
        <v>15</v>
      </c>
    </row>
    <row r="12" spans="3:9" ht="15">
      <c r="C12" s="5" t="s">
        <v>17</v>
      </c>
      <c r="D12" s="5"/>
      <c r="E12" s="5" t="s">
        <v>18</v>
      </c>
      <c r="F12" s="5"/>
      <c r="G12" s="5" t="s">
        <v>17</v>
      </c>
      <c r="H12" s="5"/>
      <c r="I12" s="5" t="s">
        <v>18</v>
      </c>
    </row>
    <row r="13" spans="3:9" ht="15">
      <c r="C13" s="5" t="s">
        <v>87</v>
      </c>
      <c r="D13" s="5"/>
      <c r="E13" s="5" t="s">
        <v>87</v>
      </c>
      <c r="F13" s="5"/>
      <c r="G13" s="5" t="s">
        <v>20</v>
      </c>
      <c r="H13" s="5"/>
      <c r="I13" s="5" t="s">
        <v>21</v>
      </c>
    </row>
    <row r="14" spans="3:9" ht="15">
      <c r="C14" s="6">
        <v>38717</v>
      </c>
      <c r="D14" s="6"/>
      <c r="E14" s="6">
        <v>38352</v>
      </c>
      <c r="F14" s="6"/>
      <c r="G14" s="6">
        <v>38717</v>
      </c>
      <c r="H14" s="6"/>
      <c r="I14" s="6">
        <v>38352</v>
      </c>
    </row>
    <row r="15" spans="3:9" ht="15">
      <c r="C15" s="7" t="s">
        <v>14</v>
      </c>
      <c r="D15" s="7"/>
      <c r="E15" s="7" t="s">
        <v>14</v>
      </c>
      <c r="F15" s="7"/>
      <c r="G15" s="7" t="s">
        <v>14</v>
      </c>
      <c r="H15" s="7"/>
      <c r="I15" s="7" t="s">
        <v>14</v>
      </c>
    </row>
    <row r="16" spans="3:9" ht="13.5">
      <c r="C16" s="3"/>
      <c r="D16" s="3"/>
      <c r="E16" s="3"/>
      <c r="F16" s="3"/>
      <c r="G16" s="3"/>
      <c r="H16" s="3"/>
      <c r="I16" s="3"/>
    </row>
    <row r="17" spans="1:9" ht="14.25" thickBot="1">
      <c r="A17" t="s">
        <v>5</v>
      </c>
      <c r="C17" s="8">
        <v>11142</v>
      </c>
      <c r="E17" s="8">
        <v>11600</v>
      </c>
      <c r="G17" s="8">
        <v>41333</v>
      </c>
      <c r="I17" s="8">
        <v>40715</v>
      </c>
    </row>
    <row r="18" spans="3:9" ht="13.5">
      <c r="C18" s="9"/>
      <c r="E18" s="9"/>
      <c r="G18" s="9"/>
      <c r="I18" s="9"/>
    </row>
    <row r="19" spans="1:9" ht="13.5">
      <c r="A19" t="s">
        <v>86</v>
      </c>
      <c r="C19" s="9">
        <v>58</v>
      </c>
      <c r="E19" s="9">
        <v>105</v>
      </c>
      <c r="G19" s="9">
        <v>223</v>
      </c>
      <c r="I19" s="9">
        <v>390</v>
      </c>
    </row>
    <row r="20" spans="1:9" ht="13.5">
      <c r="A20" s="30"/>
      <c r="C20" s="10"/>
      <c r="E20" s="10"/>
      <c r="G20" s="10"/>
      <c r="I20" s="10"/>
    </row>
    <row r="21" spans="1:9" ht="13.5">
      <c r="A21" t="s">
        <v>88</v>
      </c>
      <c r="C21" s="9">
        <v>966</v>
      </c>
      <c r="E21" s="9">
        <v>1376</v>
      </c>
      <c r="G21" s="9">
        <v>3756</v>
      </c>
      <c r="I21" s="9">
        <v>5585</v>
      </c>
    </row>
    <row r="22" spans="1:9" ht="13.5">
      <c r="A22" s="30"/>
      <c r="C22" s="9"/>
      <c r="E22" s="9"/>
      <c r="G22" s="9"/>
      <c r="I22" s="9"/>
    </row>
    <row r="23" spans="1:9" ht="13.5">
      <c r="A23" t="s">
        <v>6</v>
      </c>
      <c r="C23" s="9">
        <v>-256</v>
      </c>
      <c r="E23" s="9">
        <v>-257</v>
      </c>
      <c r="G23" s="9">
        <v>-1063</v>
      </c>
      <c r="I23" s="9">
        <v>-932</v>
      </c>
    </row>
    <row r="24" spans="3:9" ht="13.5">
      <c r="C24" s="9"/>
      <c r="E24" s="9"/>
      <c r="G24" s="9"/>
      <c r="I24" s="9"/>
    </row>
    <row r="25" spans="1:9" ht="13.5">
      <c r="A25" t="s">
        <v>7</v>
      </c>
      <c r="C25" s="9">
        <v>-459</v>
      </c>
      <c r="E25" s="9">
        <v>-394</v>
      </c>
      <c r="G25" s="9">
        <v>-1752</v>
      </c>
      <c r="I25" s="9">
        <v>-1375</v>
      </c>
    </row>
    <row r="26" spans="3:9" ht="13.5">
      <c r="C26" s="9"/>
      <c r="E26" s="9"/>
      <c r="G26" s="9"/>
      <c r="I26" s="9"/>
    </row>
    <row r="27" spans="1:9" ht="13.5">
      <c r="A27" t="s">
        <v>8</v>
      </c>
      <c r="C27" s="9">
        <v>-10</v>
      </c>
      <c r="E27" s="9">
        <v>-10</v>
      </c>
      <c r="G27" s="9">
        <v>-40</v>
      </c>
      <c r="I27" s="9">
        <v>-40</v>
      </c>
    </row>
    <row r="28" spans="3:9" ht="13.5">
      <c r="C28" s="10"/>
      <c r="E28" s="10"/>
      <c r="G28" s="10"/>
      <c r="I28" s="10"/>
    </row>
    <row r="29" spans="1:9" ht="13.5">
      <c r="A29" t="s">
        <v>9</v>
      </c>
      <c r="C29" s="9">
        <f>SUM(C21:C28)</f>
        <v>241</v>
      </c>
      <c r="E29" s="9">
        <f>SUM(E21:E28)</f>
        <v>715</v>
      </c>
      <c r="G29" s="9">
        <f>SUM(G21:G28)</f>
        <v>901</v>
      </c>
      <c r="I29" s="9">
        <f>SUM(I21:I28)</f>
        <v>3238</v>
      </c>
    </row>
    <row r="30" spans="3:9" ht="13.5">
      <c r="C30" s="9"/>
      <c r="E30" s="9"/>
      <c r="G30" s="9"/>
      <c r="I30" s="9"/>
    </row>
    <row r="31" spans="1:9" ht="13.5">
      <c r="A31" t="s">
        <v>10</v>
      </c>
      <c r="C31" s="9">
        <v>-89</v>
      </c>
      <c r="E31" s="9">
        <v>-73</v>
      </c>
      <c r="G31" s="9">
        <v>-321</v>
      </c>
      <c r="I31" s="9">
        <v>-490</v>
      </c>
    </row>
    <row r="32" spans="3:9" ht="13.5">
      <c r="C32" s="10"/>
      <c r="E32" s="10"/>
      <c r="G32" s="10"/>
      <c r="I32" s="10"/>
    </row>
    <row r="33" spans="1:9" ht="13.5">
      <c r="A33" t="s">
        <v>11</v>
      </c>
      <c r="C33" s="17">
        <f>SUM(C29:C32)</f>
        <v>152</v>
      </c>
      <c r="E33" s="17">
        <f>SUM(E29:E32)</f>
        <v>642</v>
      </c>
      <c r="G33" s="17">
        <f>SUM(G29:G32)</f>
        <v>580</v>
      </c>
      <c r="I33" s="17">
        <f>SUM(I29:I32)</f>
        <v>2748</v>
      </c>
    </row>
    <row r="34" spans="3:9" ht="13.5">
      <c r="C34" s="9"/>
      <c r="E34" s="9"/>
      <c r="G34" s="9"/>
      <c r="I34" s="9"/>
    </row>
    <row r="35" spans="1:9" ht="13.5">
      <c r="A35" t="s">
        <v>12</v>
      </c>
      <c r="C35" s="9">
        <v>0</v>
      </c>
      <c r="E35" s="9">
        <v>0</v>
      </c>
      <c r="G35" s="9">
        <v>0</v>
      </c>
      <c r="I35" s="9">
        <v>0</v>
      </c>
    </row>
    <row r="36" spans="3:9" ht="13.5">
      <c r="C36" s="9"/>
      <c r="E36" s="9"/>
      <c r="G36" s="9"/>
      <c r="I36" s="9"/>
    </row>
    <row r="37" spans="1:9" ht="14.25" thickBot="1">
      <c r="A37" t="s">
        <v>23</v>
      </c>
      <c r="C37" s="11">
        <f>SUM(C33:C36)</f>
        <v>152</v>
      </c>
      <c r="E37" s="11">
        <f>SUM(E33:E36)</f>
        <v>642</v>
      </c>
      <c r="G37" s="11">
        <f>SUM(G33:G36)</f>
        <v>580</v>
      </c>
      <c r="I37" s="11">
        <f>SUM(I33:I36)</f>
        <v>2748</v>
      </c>
    </row>
    <row r="38" spans="3:9" ht="14.25" thickTop="1">
      <c r="C38" s="9"/>
      <c r="E38" s="9"/>
      <c r="G38" s="9"/>
      <c r="I38" s="9"/>
    </row>
    <row r="39" spans="1:9" ht="13.5">
      <c r="A39" t="s">
        <v>22</v>
      </c>
      <c r="C39" s="9"/>
      <c r="E39" s="9"/>
      <c r="G39" s="9"/>
      <c r="I39" s="9"/>
    </row>
    <row r="40" spans="1:9" ht="13.5">
      <c r="A40" t="s">
        <v>76</v>
      </c>
      <c r="C40" s="9">
        <v>130000</v>
      </c>
      <c r="E40" s="9">
        <v>129201</v>
      </c>
      <c r="G40" s="9">
        <v>130000</v>
      </c>
      <c r="I40" s="9">
        <v>129201</v>
      </c>
    </row>
    <row r="41" spans="3:9" ht="13.5">
      <c r="C41" s="9"/>
      <c r="E41" s="9"/>
      <c r="G41" s="9"/>
      <c r="I41" s="9"/>
    </row>
    <row r="42" spans="1:9" ht="13.5">
      <c r="A42" t="s">
        <v>82</v>
      </c>
      <c r="C42" s="18">
        <f>C37/C40*100</f>
        <v>0.11692307692307692</v>
      </c>
      <c r="E42" s="18">
        <f>E37/E40*100</f>
        <v>0.4969001787911858</v>
      </c>
      <c r="G42" s="18">
        <f>G37/G40*100</f>
        <v>0.4461538461538461</v>
      </c>
      <c r="I42" s="18">
        <f>I37/I40*100</f>
        <v>2.126918522302459</v>
      </c>
    </row>
    <row r="43" spans="3:9" ht="13.5">
      <c r="C43" s="18"/>
      <c r="E43" s="18"/>
      <c r="G43" s="18"/>
      <c r="I43" s="18"/>
    </row>
    <row r="44" spans="1:9" ht="13.5">
      <c r="A44" t="s">
        <v>81</v>
      </c>
      <c r="C44" s="28" t="s">
        <v>24</v>
      </c>
      <c r="E44" s="28" t="s">
        <v>24</v>
      </c>
      <c r="G44" s="29" t="s">
        <v>24</v>
      </c>
      <c r="I44" s="29" t="s">
        <v>24</v>
      </c>
    </row>
    <row r="45" spans="3:9" ht="13.5">
      <c r="C45" s="28"/>
      <c r="E45" s="28"/>
      <c r="G45" s="29"/>
      <c r="I45" s="29"/>
    </row>
    <row r="46" spans="1:9" ht="13.5">
      <c r="A46" t="s">
        <v>84</v>
      </c>
      <c r="C46" s="18">
        <f>650/C40*100</f>
        <v>0.5</v>
      </c>
      <c r="E46" s="28" t="s">
        <v>24</v>
      </c>
      <c r="G46" s="41">
        <v>0.5</v>
      </c>
      <c r="I46" s="29" t="s">
        <v>24</v>
      </c>
    </row>
    <row r="47" spans="3:7" ht="13.5">
      <c r="C47" s="9"/>
      <c r="G47" s="9"/>
    </row>
    <row r="48" ht="13.5">
      <c r="A48" s="26" t="s">
        <v>107</v>
      </c>
    </row>
    <row r="49" ht="13.5">
      <c r="A49" s="26" t="s">
        <v>108</v>
      </c>
    </row>
    <row r="50" ht="13.5">
      <c r="A50" s="26"/>
    </row>
    <row r="51" ht="13.5">
      <c r="A51" s="26"/>
    </row>
    <row r="52" ht="13.5">
      <c r="A52" s="26"/>
    </row>
    <row r="53" ht="13.5">
      <c r="A53" s="26"/>
    </row>
    <row r="54" ht="13.5">
      <c r="A54" s="26"/>
    </row>
    <row r="55" ht="13.5">
      <c r="A55" s="26"/>
    </row>
  </sheetData>
  <mergeCells count="2">
    <mergeCell ref="C9:E9"/>
    <mergeCell ref="G9:I9"/>
  </mergeCells>
  <printOptions/>
  <pageMargins left="0.73" right="0.14" top="0.5" bottom="0.61" header="0.5" footer="0.33"/>
  <pageSetup horizontalDpi="600" verticalDpi="600" orientation="portrait" paperSize="9" scale="99" r:id="rId3"/>
  <headerFooter alignWithMargins="0">
    <oddFooter>&amp;R1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showGridLines="0" tabSelected="1" workbookViewId="0" topLeftCell="A1">
      <selection activeCell="A1" sqref="A1"/>
    </sheetView>
  </sheetViews>
  <sheetFormatPr defaultColWidth="9.140625" defaultRowHeight="13.5"/>
  <cols>
    <col min="1" max="1" width="41.7109375" style="0" customWidth="1"/>
    <col min="2" max="2" width="2.28125" style="0" customWidth="1"/>
    <col min="3" max="3" width="22.7109375" style="0" customWidth="1"/>
    <col min="4" max="4" width="4.7109375" style="0" customWidth="1"/>
    <col min="5" max="5" width="23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119</v>
      </c>
    </row>
    <row r="6" ht="16.5">
      <c r="A6" s="2" t="s">
        <v>124</v>
      </c>
    </row>
    <row r="7" ht="15">
      <c r="A7" s="1" t="s">
        <v>4</v>
      </c>
    </row>
    <row r="8" ht="15">
      <c r="A8" s="1"/>
    </row>
    <row r="9" spans="1:5" ht="15.75" thickBot="1">
      <c r="A9" s="1"/>
      <c r="C9" s="12" t="s">
        <v>39</v>
      </c>
      <c r="E9" s="12" t="s">
        <v>40</v>
      </c>
    </row>
    <row r="10" ht="15">
      <c r="A10" s="1"/>
    </row>
    <row r="11" spans="1:5" ht="15">
      <c r="A11" s="1"/>
      <c r="C11" s="5" t="s">
        <v>89</v>
      </c>
      <c r="D11" s="5"/>
      <c r="E11" s="5" t="s">
        <v>89</v>
      </c>
    </row>
    <row r="12" spans="3:5" ht="15">
      <c r="C12" s="6">
        <v>38717</v>
      </c>
      <c r="D12" s="5"/>
      <c r="E12" s="6">
        <v>38352</v>
      </c>
    </row>
    <row r="13" spans="3:5" ht="15">
      <c r="C13" s="6" t="s">
        <v>14</v>
      </c>
      <c r="D13" s="5"/>
      <c r="E13" s="6" t="s">
        <v>14</v>
      </c>
    </row>
    <row r="14" ht="15">
      <c r="A14" s="1"/>
    </row>
    <row r="15" spans="1:5" ht="15">
      <c r="A15" s="1" t="s">
        <v>67</v>
      </c>
      <c r="C15" s="9">
        <v>21147</v>
      </c>
      <c r="E15" s="9">
        <v>19915</v>
      </c>
    </row>
    <row r="16" spans="1:5" ht="15">
      <c r="A16" s="1" t="s">
        <v>68</v>
      </c>
      <c r="C16" s="15">
        <v>1792</v>
      </c>
      <c r="E16" s="15">
        <v>1893</v>
      </c>
    </row>
    <row r="17" spans="1:5" ht="15">
      <c r="A17" s="1" t="s">
        <v>75</v>
      </c>
      <c r="C17" s="15">
        <v>-1110</v>
      </c>
      <c r="E17" s="15">
        <v>-1173</v>
      </c>
    </row>
    <row r="18" spans="3:5" ht="13.5">
      <c r="C18" s="40"/>
      <c r="E18" s="9"/>
    </row>
    <row r="19" spans="1:5" ht="15">
      <c r="A19" s="1" t="s">
        <v>25</v>
      </c>
      <c r="C19" s="9"/>
      <c r="E19" s="9"/>
    </row>
    <row r="20" spans="1:5" ht="13.5">
      <c r="A20" t="s">
        <v>26</v>
      </c>
      <c r="C20" s="19">
        <v>8516</v>
      </c>
      <c r="E20" s="19">
        <v>7419</v>
      </c>
    </row>
    <row r="21" spans="1:5" ht="13.5">
      <c r="A21" t="s">
        <v>27</v>
      </c>
      <c r="C21" s="20">
        <v>11729</v>
      </c>
      <c r="E21" s="20">
        <v>11579</v>
      </c>
    </row>
    <row r="22" spans="1:5" ht="13.5">
      <c r="A22" t="s">
        <v>66</v>
      </c>
      <c r="C22" s="20">
        <v>669</v>
      </c>
      <c r="E22" s="20">
        <v>241</v>
      </c>
    </row>
    <row r="23" spans="1:5" ht="13.5">
      <c r="A23" t="s">
        <v>111</v>
      </c>
      <c r="C23" s="20">
        <v>21</v>
      </c>
      <c r="E23" s="20">
        <v>1126</v>
      </c>
    </row>
    <row r="24" spans="1:5" ht="13.5">
      <c r="A24" t="s">
        <v>28</v>
      </c>
      <c r="C24" s="20">
        <v>357</v>
      </c>
      <c r="E24" s="20">
        <v>669</v>
      </c>
    </row>
    <row r="25" spans="1:5" ht="13.5">
      <c r="A25" t="s">
        <v>29</v>
      </c>
      <c r="C25" s="21">
        <v>1805</v>
      </c>
      <c r="E25" s="21">
        <v>1310</v>
      </c>
    </row>
    <row r="26" spans="3:5" ht="13.5">
      <c r="C26" s="21">
        <f>SUM(C20:C25)</f>
        <v>23097</v>
      </c>
      <c r="E26" s="21">
        <f>SUM(E20:E25)</f>
        <v>22344</v>
      </c>
    </row>
    <row r="27" spans="3:5" ht="13.5">
      <c r="C27" s="9"/>
      <c r="E27" s="9"/>
    </row>
    <row r="28" spans="1:5" ht="15">
      <c r="A28" s="1" t="s">
        <v>30</v>
      </c>
      <c r="C28" s="9"/>
      <c r="E28" s="9"/>
    </row>
    <row r="29" spans="1:5" ht="13.5">
      <c r="A29" t="s">
        <v>31</v>
      </c>
      <c r="C29" s="19">
        <v>3365</v>
      </c>
      <c r="E29" s="19">
        <v>5533</v>
      </c>
    </row>
    <row r="30" spans="1:5" ht="13.5">
      <c r="A30" t="s">
        <v>32</v>
      </c>
      <c r="C30" s="20">
        <v>916</v>
      </c>
      <c r="E30" s="20">
        <v>1366</v>
      </c>
    </row>
    <row r="31" spans="1:5" ht="13.5">
      <c r="A31" t="s">
        <v>33</v>
      </c>
      <c r="C31" s="20">
        <v>0</v>
      </c>
      <c r="E31" s="20">
        <v>0</v>
      </c>
    </row>
    <row r="32" spans="1:5" ht="13.5">
      <c r="A32" t="s">
        <v>34</v>
      </c>
      <c r="C32" s="20">
        <v>14449</v>
      </c>
      <c r="E32" s="20">
        <v>9475</v>
      </c>
    </row>
    <row r="33" spans="1:5" ht="13.5">
      <c r="A33" t="s">
        <v>10</v>
      </c>
      <c r="C33" s="20">
        <v>15</v>
      </c>
      <c r="E33" s="20">
        <v>14</v>
      </c>
    </row>
    <row r="34" spans="3:5" ht="13.5">
      <c r="C34" s="22">
        <f>SUM(C29:C33)</f>
        <v>18745</v>
      </c>
      <c r="E34" s="22">
        <f>SUM(E29:E33)</f>
        <v>16388</v>
      </c>
    </row>
    <row r="35" spans="3:5" ht="13.5">
      <c r="C35" s="9"/>
      <c r="E35" s="9"/>
    </row>
    <row r="36" spans="1:5" ht="15">
      <c r="A36" s="1" t="s">
        <v>102</v>
      </c>
      <c r="C36" s="15">
        <f>C26-C34</f>
        <v>4352</v>
      </c>
      <c r="E36" s="15">
        <f>E26-E34</f>
        <v>5956</v>
      </c>
    </row>
    <row r="37" spans="3:5" ht="14.25" thickBot="1">
      <c r="C37" s="11">
        <f>C36+C15+C16+C17</f>
        <v>26181</v>
      </c>
      <c r="E37" s="11">
        <f>E36+E15+E16+E17</f>
        <v>26591</v>
      </c>
    </row>
    <row r="38" spans="3:5" ht="14.25" thickTop="1">
      <c r="C38" s="9"/>
      <c r="E38" s="9"/>
    </row>
    <row r="39" spans="1:5" ht="15">
      <c r="A39" s="1" t="s">
        <v>35</v>
      </c>
      <c r="C39" s="9"/>
      <c r="E39" s="9"/>
    </row>
    <row r="40" spans="3:5" ht="8.25" customHeight="1">
      <c r="C40" s="9"/>
      <c r="E40" s="9"/>
    </row>
    <row r="41" spans="1:5" ht="13.5">
      <c r="A41" t="s">
        <v>36</v>
      </c>
      <c r="C41" s="9">
        <v>13000</v>
      </c>
      <c r="E41" s="9">
        <v>13000</v>
      </c>
    </row>
    <row r="42" spans="1:5" ht="13.5">
      <c r="A42" t="s">
        <v>93</v>
      </c>
      <c r="C42" s="9">
        <v>5355</v>
      </c>
      <c r="E42" s="9">
        <v>5355</v>
      </c>
    </row>
    <row r="43" spans="1:5" ht="13.5">
      <c r="A43" t="s">
        <v>80</v>
      </c>
      <c r="C43" s="15">
        <v>2846</v>
      </c>
      <c r="E43" s="15">
        <v>2266</v>
      </c>
    </row>
    <row r="44" spans="1:5" ht="13.5">
      <c r="A44" t="s">
        <v>112</v>
      </c>
      <c r="C44" s="10">
        <v>0</v>
      </c>
      <c r="E44" s="10">
        <v>650</v>
      </c>
    </row>
    <row r="45" spans="1:5" ht="15">
      <c r="A45" s="1" t="s">
        <v>37</v>
      </c>
      <c r="C45" s="9">
        <f>SUM(C41:C44)</f>
        <v>21201</v>
      </c>
      <c r="E45" s="9">
        <f>SUM(E41:E44)</f>
        <v>21271</v>
      </c>
    </row>
    <row r="46" spans="3:5" ht="13.5">
      <c r="C46" s="9"/>
      <c r="E46" s="9"/>
    </row>
    <row r="47" spans="1:5" ht="15">
      <c r="A47" s="1" t="s">
        <v>83</v>
      </c>
      <c r="C47" s="9"/>
      <c r="E47" s="9"/>
    </row>
    <row r="48" spans="1:5" ht="15">
      <c r="A48" s="1"/>
      <c r="C48" s="10"/>
      <c r="E48" s="10"/>
    </row>
    <row r="49" spans="1:5" ht="13.5">
      <c r="A49" t="s">
        <v>34</v>
      </c>
      <c r="C49" s="20">
        <v>3535</v>
      </c>
      <c r="E49" s="20">
        <v>4166</v>
      </c>
    </row>
    <row r="50" spans="1:5" ht="13.5">
      <c r="A50" t="s">
        <v>38</v>
      </c>
      <c r="C50" s="21">
        <v>1445</v>
      </c>
      <c r="E50" s="21">
        <v>1154</v>
      </c>
    </row>
    <row r="51" spans="3:5" ht="13.5">
      <c r="C51" s="9"/>
      <c r="E51" s="9"/>
    </row>
    <row r="52" spans="3:5" ht="14.25" thickBot="1">
      <c r="C52" s="11">
        <f>SUM(C49:C50)+C45</f>
        <v>26181</v>
      </c>
      <c r="E52" s="11">
        <f>SUM(E49:E50)+E45</f>
        <v>26591</v>
      </c>
    </row>
    <row r="53" spans="3:5" ht="14.25" thickTop="1">
      <c r="C53" s="9"/>
      <c r="E53" s="9"/>
    </row>
    <row r="54" spans="1:5" ht="13.5">
      <c r="A54" s="26" t="s">
        <v>127</v>
      </c>
      <c r="B54" s="26"/>
      <c r="C54" s="27">
        <f>C45/C41*10</f>
        <v>16.30846153846154</v>
      </c>
      <c r="E54" s="27">
        <f>E45/E41*10</f>
        <v>16.36230769230769</v>
      </c>
    </row>
    <row r="56" ht="15">
      <c r="A56" s="36" t="s">
        <v>104</v>
      </c>
    </row>
    <row r="57" ht="13.5">
      <c r="A57" s="26" t="s">
        <v>117</v>
      </c>
    </row>
    <row r="58" ht="13.5">
      <c r="A58" s="26" t="s">
        <v>116</v>
      </c>
    </row>
  </sheetData>
  <printOptions/>
  <pageMargins left="0.75" right="0.46" top="0.5" bottom="0.47" header="0.5" footer="0.28"/>
  <pageSetup horizontalDpi="600" verticalDpi="600" orientation="portrait" paperSize="9" scale="97" r:id="rId3"/>
  <headerFooter alignWithMargins="0">
    <oddFooter>&amp;R2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3">
      <selection activeCell="A2" sqref="A2"/>
    </sheetView>
  </sheetViews>
  <sheetFormatPr defaultColWidth="9.140625" defaultRowHeight="13.5"/>
  <cols>
    <col min="1" max="1" width="50.28125" style="0" customWidth="1"/>
    <col min="2" max="2" width="2.7109375" style="0" customWidth="1"/>
    <col min="3" max="3" width="14.7109375" style="0" customWidth="1"/>
    <col min="4" max="4" width="2.7109375" style="0" customWidth="1"/>
    <col min="5" max="5" width="14.7109375" style="0" customWidth="1"/>
    <col min="6" max="6" width="2.7109375" style="0" customWidth="1"/>
    <col min="7" max="7" width="18.7109375" style="0" customWidth="1"/>
    <col min="8" max="8" width="2.7109375" style="0" customWidth="1"/>
    <col min="9" max="9" width="14.7109375" style="0" customWidth="1"/>
    <col min="10" max="10" width="2.7109375" style="0" customWidth="1"/>
    <col min="11" max="11" width="18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70</v>
      </c>
    </row>
    <row r="6" ht="16.5">
      <c r="A6" s="2" t="s">
        <v>125</v>
      </c>
    </row>
    <row r="7" ht="15">
      <c r="A7" s="1" t="s">
        <v>4</v>
      </c>
    </row>
    <row r="9" spans="3:11" ht="15">
      <c r="C9" s="5" t="s">
        <v>41</v>
      </c>
      <c r="D9" s="5"/>
      <c r="E9" s="5" t="s">
        <v>41</v>
      </c>
      <c r="F9" s="5"/>
      <c r="G9" s="5" t="s">
        <v>69</v>
      </c>
      <c r="H9" s="5"/>
      <c r="I9" s="5" t="s">
        <v>113</v>
      </c>
      <c r="J9" s="5"/>
      <c r="K9" s="5"/>
    </row>
    <row r="10" spans="3:11" ht="15">
      <c r="C10" s="5" t="s">
        <v>42</v>
      </c>
      <c r="D10" s="5"/>
      <c r="E10" s="5" t="s">
        <v>95</v>
      </c>
      <c r="F10" s="5"/>
      <c r="G10" s="5" t="s">
        <v>43</v>
      </c>
      <c r="H10" s="5"/>
      <c r="I10" s="5" t="s">
        <v>114</v>
      </c>
      <c r="J10" s="5"/>
      <c r="K10" s="5" t="s">
        <v>44</v>
      </c>
    </row>
    <row r="11" spans="3:11" ht="15">
      <c r="C11" s="5" t="s">
        <v>14</v>
      </c>
      <c r="D11" s="5"/>
      <c r="E11" s="5" t="s">
        <v>14</v>
      </c>
      <c r="F11" s="5"/>
      <c r="G11" s="5" t="s">
        <v>14</v>
      </c>
      <c r="H11" s="5"/>
      <c r="I11" s="5" t="s">
        <v>14</v>
      </c>
      <c r="J11" s="5"/>
      <c r="K11" s="5" t="s">
        <v>14</v>
      </c>
    </row>
    <row r="13" spans="1:12" ht="13.5">
      <c r="A13" t="s">
        <v>115</v>
      </c>
      <c r="C13" s="23">
        <v>13000</v>
      </c>
      <c r="D13" s="24"/>
      <c r="E13" s="24">
        <v>5355</v>
      </c>
      <c r="F13" s="38" t="s">
        <v>105</v>
      </c>
      <c r="G13" s="24">
        <v>2266</v>
      </c>
      <c r="H13" s="24"/>
      <c r="I13" s="24">
        <v>650</v>
      </c>
      <c r="J13" s="24"/>
      <c r="K13" s="24">
        <f>G13+C13+E13+I13</f>
        <v>21271</v>
      </c>
      <c r="L13" s="9"/>
    </row>
    <row r="14" spans="3:12" ht="13.5">
      <c r="C14" s="24"/>
      <c r="D14" s="24"/>
      <c r="E14" s="24"/>
      <c r="F14" s="24"/>
      <c r="G14" s="24"/>
      <c r="H14" s="24"/>
      <c r="I14" s="24"/>
      <c r="J14" s="24"/>
      <c r="K14" s="24"/>
      <c r="L14" s="9"/>
    </row>
    <row r="15" spans="1:12" ht="13.5">
      <c r="A15" t="s">
        <v>45</v>
      </c>
      <c r="C15" s="24">
        <v>0</v>
      </c>
      <c r="D15" s="24"/>
      <c r="E15" s="24">
        <v>0</v>
      </c>
      <c r="F15" s="24"/>
      <c r="G15" s="24">
        <v>0</v>
      </c>
      <c r="H15" s="24"/>
      <c r="I15" s="24">
        <v>0</v>
      </c>
      <c r="J15" s="24"/>
      <c r="K15" s="24">
        <f>G15+C15+E15</f>
        <v>0</v>
      </c>
      <c r="L15" s="9"/>
    </row>
    <row r="16" spans="3:12" ht="13.5">
      <c r="C16" s="24"/>
      <c r="D16" s="24"/>
      <c r="E16" s="24"/>
      <c r="F16" s="24"/>
      <c r="G16" s="24"/>
      <c r="H16" s="24"/>
      <c r="I16" s="24"/>
      <c r="J16" s="24"/>
      <c r="K16" s="24"/>
      <c r="L16" s="9"/>
    </row>
    <row r="17" spans="1:12" ht="13.5">
      <c r="A17" t="s">
        <v>96</v>
      </c>
      <c r="C17" s="24">
        <v>0</v>
      </c>
      <c r="D17" s="24"/>
      <c r="E17" s="24">
        <v>0</v>
      </c>
      <c r="F17" s="38"/>
      <c r="G17" s="24">
        <v>0</v>
      </c>
      <c r="H17" s="24"/>
      <c r="I17" s="24">
        <v>0</v>
      </c>
      <c r="J17" s="24"/>
      <c r="K17" s="24">
        <f>G17+C17+E17</f>
        <v>0</v>
      </c>
      <c r="L17" s="9"/>
    </row>
    <row r="18" spans="3:12" ht="13.5">
      <c r="C18" s="24"/>
      <c r="D18" s="24"/>
      <c r="E18" s="24"/>
      <c r="F18" s="24"/>
      <c r="G18" s="24"/>
      <c r="H18" s="24"/>
      <c r="I18" s="24"/>
      <c r="J18" s="24"/>
      <c r="K18" s="24"/>
      <c r="L18" s="9"/>
    </row>
    <row r="19" spans="1:12" ht="13.5">
      <c r="A19" t="s">
        <v>94</v>
      </c>
      <c r="C19" s="24">
        <v>0</v>
      </c>
      <c r="D19" s="24"/>
      <c r="E19" s="24">
        <v>0</v>
      </c>
      <c r="F19" s="24"/>
      <c r="G19" s="24">
        <v>580</v>
      </c>
      <c r="H19" s="24"/>
      <c r="I19" s="24">
        <v>0</v>
      </c>
      <c r="J19" s="24"/>
      <c r="K19" s="24">
        <f>G19+C19+E19</f>
        <v>580</v>
      </c>
      <c r="L19" s="9"/>
    </row>
    <row r="20" spans="3:12" ht="13.5">
      <c r="C20" s="24"/>
      <c r="D20" s="24"/>
      <c r="E20" s="24"/>
      <c r="F20" s="24"/>
      <c r="G20" s="24"/>
      <c r="H20" s="24"/>
      <c r="I20" s="24"/>
      <c r="J20" s="24"/>
      <c r="K20" s="24"/>
      <c r="L20" s="9"/>
    </row>
    <row r="21" spans="1:12" ht="13.5">
      <c r="A21" t="s">
        <v>120</v>
      </c>
      <c r="C21" s="24">
        <v>0</v>
      </c>
      <c r="D21" s="24"/>
      <c r="E21" s="24">
        <v>0</v>
      </c>
      <c r="F21" s="24"/>
      <c r="G21" s="24">
        <v>0</v>
      </c>
      <c r="H21" s="24"/>
      <c r="I21" s="24">
        <v>-650</v>
      </c>
      <c r="J21" s="24"/>
      <c r="K21" s="24">
        <f>G21+C21+E21+I21</f>
        <v>-650</v>
      </c>
      <c r="L21" s="9"/>
    </row>
    <row r="22" spans="3:12" ht="13.5">
      <c r="C22" s="24"/>
      <c r="D22" s="24"/>
      <c r="E22" s="24"/>
      <c r="F22" s="24"/>
      <c r="G22" s="24"/>
      <c r="H22" s="24"/>
      <c r="I22" s="24"/>
      <c r="J22" s="24"/>
      <c r="K22" s="24"/>
      <c r="L22" s="9"/>
    </row>
    <row r="23" spans="1:12" ht="14.25" thickBot="1">
      <c r="A23" t="s">
        <v>126</v>
      </c>
      <c r="C23" s="25">
        <f>SUM(C13:C22)</f>
        <v>13000</v>
      </c>
      <c r="D23" s="24"/>
      <c r="E23" s="25">
        <f>SUM(E13:E22)</f>
        <v>5355</v>
      </c>
      <c r="F23" s="24"/>
      <c r="G23" s="25">
        <f>SUM(G13:G22)</f>
        <v>2846</v>
      </c>
      <c r="H23" s="24"/>
      <c r="I23" s="25">
        <f>SUM(I13:I22)</f>
        <v>0</v>
      </c>
      <c r="J23" s="24"/>
      <c r="K23" s="25">
        <f>SUM(K13:K22)</f>
        <v>21201</v>
      </c>
      <c r="L23" s="9"/>
    </row>
    <row r="24" spans="3:12" ht="14.25" thickTop="1">
      <c r="C24" s="15"/>
      <c r="D24" s="9"/>
      <c r="E24" s="9"/>
      <c r="F24" s="9"/>
      <c r="G24" s="15"/>
      <c r="H24" s="9"/>
      <c r="I24" s="9"/>
      <c r="J24" s="9"/>
      <c r="K24" s="15"/>
      <c r="L24" s="9"/>
    </row>
    <row r="25" spans="3:12" ht="13.5"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">
      <c r="A26" s="36" t="s">
        <v>106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3.5">
      <c r="A27" s="26" t="s">
        <v>109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3.5">
      <c r="A28" s="26" t="s">
        <v>108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3:12" ht="13.5"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3:12" ht="13.5"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3.5"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3:12" ht="13.5"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3:12" ht="13.5"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3.5"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3:12" ht="13.5"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3:12" ht="13.5"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3:12" ht="13.5">
      <c r="C37" s="9"/>
      <c r="D37" s="9"/>
      <c r="E37" s="9"/>
      <c r="F37" s="9"/>
      <c r="G37" s="9"/>
      <c r="H37" s="9"/>
      <c r="I37" s="9"/>
      <c r="J37" s="9"/>
      <c r="K37" s="9"/>
      <c r="L37" s="9"/>
    </row>
  </sheetData>
  <printOptions/>
  <pageMargins left="0.75" right="0.15" top="0.8" bottom="1" header="0.5" footer="0.5"/>
  <pageSetup horizontalDpi="600" verticalDpi="600" orientation="landscape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showGridLines="0" workbookViewId="0" topLeftCell="A1">
      <selection activeCell="A3" sqref="A3"/>
    </sheetView>
  </sheetViews>
  <sheetFormatPr defaultColWidth="9.140625" defaultRowHeight="13.5"/>
  <cols>
    <col min="1" max="1" width="51.8515625" style="0" customWidth="1"/>
    <col min="2" max="2" width="2.7109375" style="0" customWidth="1"/>
    <col min="3" max="3" width="15.140625" style="0" customWidth="1"/>
    <col min="4" max="4" width="2.7109375" style="0" customWidth="1"/>
    <col min="5" max="5" width="18.8515625" style="0" customWidth="1"/>
    <col min="6" max="6" width="9.8515625" style="0" customWidth="1"/>
    <col min="7" max="7" width="7.574218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46</v>
      </c>
    </row>
    <row r="6" ht="16.5">
      <c r="A6" s="2" t="s">
        <v>123</v>
      </c>
    </row>
    <row r="7" ht="15">
      <c r="A7" s="1" t="s">
        <v>4</v>
      </c>
    </row>
    <row r="8" ht="15">
      <c r="A8" s="1"/>
    </row>
    <row r="9" spans="1:5" ht="15">
      <c r="A9" s="1"/>
      <c r="C9" s="5" t="s">
        <v>16</v>
      </c>
      <c r="E9" s="5" t="s">
        <v>15</v>
      </c>
    </row>
    <row r="10" spans="1:5" ht="15">
      <c r="A10" s="1"/>
      <c r="C10" s="5" t="s">
        <v>17</v>
      </c>
      <c r="E10" s="5" t="s">
        <v>18</v>
      </c>
    </row>
    <row r="11" spans="1:5" ht="15">
      <c r="A11" s="1"/>
      <c r="C11" s="5" t="s">
        <v>20</v>
      </c>
      <c r="E11" s="5" t="s">
        <v>21</v>
      </c>
    </row>
    <row r="12" spans="1:5" ht="15">
      <c r="A12" s="1"/>
      <c r="C12" s="6">
        <v>38717</v>
      </c>
      <c r="D12" s="6"/>
      <c r="E12" s="6">
        <v>38352</v>
      </c>
    </row>
    <row r="13" spans="3:5" ht="15">
      <c r="C13" s="5" t="s">
        <v>14</v>
      </c>
      <c r="E13" s="5" t="s">
        <v>14</v>
      </c>
    </row>
    <row r="14" spans="1:3" ht="15">
      <c r="A14" s="1" t="s">
        <v>47</v>
      </c>
      <c r="C14" s="9"/>
    </row>
    <row r="15" spans="1:5" ht="13.5">
      <c r="A15" t="s">
        <v>78</v>
      </c>
      <c r="C15" s="9">
        <v>901</v>
      </c>
      <c r="E15" s="9">
        <v>3238</v>
      </c>
    </row>
    <row r="16" spans="1:5" ht="13.5">
      <c r="A16" t="s">
        <v>48</v>
      </c>
      <c r="C16" s="9"/>
      <c r="E16" s="9"/>
    </row>
    <row r="17" spans="1:5" ht="13.5">
      <c r="A17" t="s">
        <v>49</v>
      </c>
      <c r="C17" s="9">
        <v>1790</v>
      </c>
      <c r="E17" s="9">
        <v>1612</v>
      </c>
    </row>
    <row r="18" spans="1:5" ht="13.5">
      <c r="A18" t="s">
        <v>50</v>
      </c>
      <c r="C18" s="9">
        <v>892</v>
      </c>
      <c r="E18" s="9">
        <v>747</v>
      </c>
    </row>
    <row r="19" spans="3:5" ht="13.5">
      <c r="C19" s="10"/>
      <c r="E19" s="10"/>
    </row>
    <row r="20" spans="1:5" ht="13.5">
      <c r="A20" t="s">
        <v>51</v>
      </c>
      <c r="C20" s="9">
        <f>SUM(C14:C19)</f>
        <v>3583</v>
      </c>
      <c r="E20" s="9">
        <f>SUM(E14:E19)</f>
        <v>5597</v>
      </c>
    </row>
    <row r="21" spans="1:5" ht="13.5">
      <c r="A21" t="s">
        <v>52</v>
      </c>
      <c r="C21" s="9">
        <v>-1447</v>
      </c>
      <c r="E21" s="9">
        <v>-9009</v>
      </c>
    </row>
    <row r="22" spans="1:5" ht="13.5">
      <c r="A22" t="s">
        <v>53</v>
      </c>
      <c r="C22" s="9">
        <f>-2618</f>
        <v>-2618</v>
      </c>
      <c r="E22" s="9">
        <v>1661</v>
      </c>
    </row>
    <row r="23" spans="3:5" ht="13.5">
      <c r="C23" s="10"/>
      <c r="E23" s="10"/>
    </row>
    <row r="24" spans="1:5" ht="13.5">
      <c r="A24" t="s">
        <v>71</v>
      </c>
      <c r="C24" s="9">
        <f>SUM(C20:C23)</f>
        <v>-482</v>
      </c>
      <c r="E24" s="9">
        <f>SUM(E20:E23)</f>
        <v>-1751</v>
      </c>
    </row>
    <row r="25" spans="1:5" ht="13.5">
      <c r="A25" t="s">
        <v>54</v>
      </c>
      <c r="C25" s="9">
        <v>-958</v>
      </c>
      <c r="E25" s="9">
        <v>-834</v>
      </c>
    </row>
    <row r="26" spans="1:5" ht="13.5">
      <c r="A26" t="s">
        <v>55</v>
      </c>
      <c r="C26" s="10">
        <v>-219</v>
      </c>
      <c r="E26" s="10">
        <v>-211</v>
      </c>
    </row>
    <row r="27" spans="1:5" ht="15">
      <c r="A27" s="1" t="s">
        <v>56</v>
      </c>
      <c r="C27" s="9">
        <f>SUM(C24:C26)</f>
        <v>-1659</v>
      </c>
      <c r="E27" s="9">
        <f>SUM(E24:E26)</f>
        <v>-2796</v>
      </c>
    </row>
    <row r="28" ht="13.5">
      <c r="C28" s="9"/>
    </row>
    <row r="29" spans="1:3" ht="15">
      <c r="A29" s="1" t="s">
        <v>57</v>
      </c>
      <c r="C29" s="9"/>
    </row>
    <row r="30" spans="1:5" ht="13.5">
      <c r="A30" t="s">
        <v>58</v>
      </c>
      <c r="C30" s="9">
        <v>-3009</v>
      </c>
      <c r="E30" s="9">
        <v>-4765</v>
      </c>
    </row>
    <row r="31" spans="1:5" ht="13.5">
      <c r="A31" t="s">
        <v>122</v>
      </c>
      <c r="C31" s="9">
        <v>26</v>
      </c>
      <c r="E31" s="9">
        <v>0</v>
      </c>
    </row>
    <row r="32" spans="1:5" ht="13.5">
      <c r="A32" t="s">
        <v>118</v>
      </c>
      <c r="C32" s="9">
        <v>1105</v>
      </c>
      <c r="E32" s="9">
        <v>-1126</v>
      </c>
    </row>
    <row r="33" spans="1:5" ht="13.5">
      <c r="A33" t="s">
        <v>77</v>
      </c>
      <c r="C33" s="9">
        <v>27</v>
      </c>
      <c r="E33" s="9">
        <v>87</v>
      </c>
    </row>
    <row r="34" spans="1:5" ht="13.5">
      <c r="A34" s="13" t="s">
        <v>97</v>
      </c>
      <c r="C34" s="10">
        <v>0</v>
      </c>
      <c r="E34" s="10">
        <v>0</v>
      </c>
    </row>
    <row r="35" spans="1:5" ht="15">
      <c r="A35" s="1" t="s">
        <v>59</v>
      </c>
      <c r="C35" s="9">
        <f>SUM(C30:C34)</f>
        <v>-1851</v>
      </c>
      <c r="E35" s="9">
        <f>SUM(E30:E34)</f>
        <v>-5804</v>
      </c>
    </row>
    <row r="36" ht="13.5">
      <c r="C36" s="9"/>
    </row>
    <row r="37" spans="1:3" ht="15">
      <c r="A37" s="1" t="s">
        <v>60</v>
      </c>
      <c r="C37" s="9"/>
    </row>
    <row r="38" spans="1:5" ht="13.5">
      <c r="A38" t="s">
        <v>73</v>
      </c>
      <c r="C38" s="9">
        <v>37101</v>
      </c>
      <c r="E38" s="9">
        <v>24444</v>
      </c>
    </row>
    <row r="39" spans="1:5" ht="13.5">
      <c r="A39" t="s">
        <v>72</v>
      </c>
      <c r="C39" s="9">
        <v>-30860</v>
      </c>
      <c r="E39" s="9">
        <v>-24109</v>
      </c>
    </row>
    <row r="40" spans="1:5" ht="13.5">
      <c r="A40" t="s">
        <v>79</v>
      </c>
      <c r="C40" s="9">
        <v>0</v>
      </c>
      <c r="E40" s="9">
        <v>-33</v>
      </c>
    </row>
    <row r="41" spans="1:5" ht="13.5">
      <c r="A41" t="s">
        <v>74</v>
      </c>
      <c r="C41" s="15">
        <v>-579</v>
      </c>
      <c r="D41" s="37"/>
      <c r="E41" s="15">
        <v>-560</v>
      </c>
    </row>
    <row r="42" spans="1:5" ht="13.5">
      <c r="A42" t="s">
        <v>121</v>
      </c>
      <c r="C42" s="15">
        <v>-650</v>
      </c>
      <c r="D42" s="37"/>
      <c r="E42" s="15">
        <v>0</v>
      </c>
    </row>
    <row r="43" spans="1:5" ht="13.5">
      <c r="A43" t="s">
        <v>98</v>
      </c>
      <c r="C43" s="9">
        <v>0</v>
      </c>
      <c r="E43" s="9">
        <v>9750</v>
      </c>
    </row>
    <row r="44" spans="1:5" ht="13.5">
      <c r="A44" t="s">
        <v>103</v>
      </c>
      <c r="C44" s="10">
        <v>0</v>
      </c>
      <c r="E44" s="10">
        <v>-1145</v>
      </c>
    </row>
    <row r="45" spans="1:5" ht="15">
      <c r="A45" s="1" t="s">
        <v>61</v>
      </c>
      <c r="C45" s="9">
        <f>SUM(C38:C44)</f>
        <v>5012</v>
      </c>
      <c r="E45" s="9">
        <f>SUM(E38:E44)</f>
        <v>8347</v>
      </c>
    </row>
    <row r="46" spans="3:5" ht="13.5">
      <c r="C46" s="10"/>
      <c r="E46" s="10"/>
    </row>
    <row r="47" spans="1:5" ht="15">
      <c r="A47" s="1" t="s">
        <v>62</v>
      </c>
      <c r="C47" s="9">
        <f>C27+C35+C45</f>
        <v>1502</v>
      </c>
      <c r="E47" s="9">
        <f>E27+E35+E45</f>
        <v>-253</v>
      </c>
    </row>
    <row r="48" spans="1:5" ht="15">
      <c r="A48" s="1" t="s">
        <v>100</v>
      </c>
      <c r="C48" s="9"/>
      <c r="E48" s="9"/>
    </row>
    <row r="49" spans="3:5" ht="13.5">
      <c r="C49" s="9"/>
      <c r="E49" s="9"/>
    </row>
    <row r="50" spans="1:5" ht="15">
      <c r="A50" s="1" t="s">
        <v>63</v>
      </c>
      <c r="C50" s="9"/>
      <c r="E50" s="9"/>
    </row>
    <row r="51" spans="1:5" ht="15">
      <c r="A51" s="1" t="s">
        <v>64</v>
      </c>
      <c r="C51" s="23">
        <v>405</v>
      </c>
      <c r="E51" s="23">
        <v>658</v>
      </c>
    </row>
    <row r="52" spans="1:5" ht="15">
      <c r="A52" s="1" t="s">
        <v>21</v>
      </c>
      <c r="C52" s="9"/>
      <c r="E52" s="9"/>
    </row>
    <row r="53" spans="3:5" ht="13.5">
      <c r="C53" s="9"/>
      <c r="E53" s="9"/>
    </row>
    <row r="54" spans="1:5" ht="15">
      <c r="A54" s="1" t="s">
        <v>63</v>
      </c>
      <c r="C54" s="14"/>
      <c r="E54" s="14"/>
    </row>
    <row r="55" spans="1:5" ht="15">
      <c r="A55" s="1" t="s">
        <v>65</v>
      </c>
      <c r="C55" s="15">
        <f>C47+C51</f>
        <v>1907</v>
      </c>
      <c r="E55" s="15">
        <f>E47+E51</f>
        <v>405</v>
      </c>
    </row>
    <row r="56" spans="1:5" ht="15.75" thickBot="1">
      <c r="A56" s="1" t="s">
        <v>99</v>
      </c>
      <c r="C56" s="16"/>
      <c r="E56" s="16"/>
    </row>
    <row r="57" ht="14.25" thickTop="1">
      <c r="C57" s="9"/>
    </row>
    <row r="58" spans="1:3" s="26" customFormat="1" ht="13.5">
      <c r="A58" s="26" t="s">
        <v>85</v>
      </c>
      <c r="C58" s="31"/>
    </row>
    <row r="59" spans="1:3" s="26" customFormat="1" ht="13.5">
      <c r="A59" s="26" t="s">
        <v>101</v>
      </c>
      <c r="C59" s="31"/>
    </row>
    <row r="60" spans="1:3" s="26" customFormat="1" ht="13.5">
      <c r="A60" s="34" t="s">
        <v>91</v>
      </c>
      <c r="C60" s="31"/>
    </row>
    <row r="61" spans="1:3" s="26" customFormat="1" ht="13.5">
      <c r="A61" s="34"/>
      <c r="C61" s="31"/>
    </row>
    <row r="62" spans="1:3" s="26" customFormat="1" ht="14.25">
      <c r="A62" s="34"/>
      <c r="C62" s="39" t="s">
        <v>14</v>
      </c>
    </row>
    <row r="63" spans="1:3" s="26" customFormat="1" ht="13.5">
      <c r="A63" s="34" t="s">
        <v>92</v>
      </c>
      <c r="C63" s="31">
        <v>357</v>
      </c>
    </row>
    <row r="64" spans="1:3" s="26" customFormat="1" ht="13.5">
      <c r="A64" s="34" t="s">
        <v>29</v>
      </c>
      <c r="C64" s="31">
        <v>1805</v>
      </c>
    </row>
    <row r="65" spans="1:3" s="26" customFormat="1" ht="13.5">
      <c r="A65" s="34" t="s">
        <v>90</v>
      </c>
      <c r="C65" s="31">
        <v>-255</v>
      </c>
    </row>
    <row r="66" s="26" customFormat="1" ht="14.25" thickBot="1">
      <c r="C66" s="35">
        <f>SUM(C63:C65)</f>
        <v>1907</v>
      </c>
    </row>
    <row r="67" s="26" customFormat="1" ht="14.25" thickTop="1">
      <c r="C67" s="31"/>
    </row>
    <row r="68" spans="1:3" s="26" customFormat="1" ht="13.5">
      <c r="A68" s="26" t="s">
        <v>110</v>
      </c>
      <c r="C68" s="31"/>
    </row>
    <row r="69" spans="1:4" s="26" customFormat="1" ht="13.5">
      <c r="A69" s="26" t="s">
        <v>108</v>
      </c>
      <c r="B69" s="32"/>
      <c r="C69" s="33"/>
      <c r="D69" s="32"/>
    </row>
    <row r="70" spans="2:4" s="26" customFormat="1" ht="13.5">
      <c r="B70" s="32"/>
      <c r="C70" s="33"/>
      <c r="D70" s="32"/>
    </row>
    <row r="71" spans="1:4" s="26" customFormat="1" ht="13.5">
      <c r="A71" s="32"/>
      <c r="B71" s="32"/>
      <c r="C71" s="33"/>
      <c r="D71" s="32"/>
    </row>
    <row r="72" spans="1:4" s="26" customFormat="1" ht="13.5">
      <c r="A72" s="32"/>
      <c r="B72" s="32"/>
      <c r="C72" s="33"/>
      <c r="D72" s="32"/>
    </row>
    <row r="73" spans="1:4" s="26" customFormat="1" ht="13.5">
      <c r="A73" s="32"/>
      <c r="B73" s="32"/>
      <c r="C73" s="33"/>
      <c r="D73" s="32"/>
    </row>
    <row r="74" spans="1:4" s="26" customFormat="1" ht="13.5">
      <c r="A74" s="32"/>
      <c r="B74" s="32"/>
      <c r="C74" s="33"/>
      <c r="D74" s="32"/>
    </row>
    <row r="75" spans="1:4" s="26" customFormat="1" ht="13.5">
      <c r="A75" s="32"/>
      <c r="B75" s="32"/>
      <c r="C75" s="32"/>
      <c r="D75" s="32"/>
    </row>
    <row r="76" s="26" customFormat="1" ht="13.5"/>
    <row r="77" s="26" customFormat="1" ht="13.5"/>
    <row r="78" s="26" customFormat="1" ht="13.5"/>
    <row r="79" s="26" customFormat="1" ht="13.5"/>
    <row r="80" s="26" customFormat="1" ht="13.5"/>
    <row r="81" s="26" customFormat="1" ht="13.5"/>
    <row r="82" s="26" customFormat="1" ht="13.5"/>
    <row r="83" s="26" customFormat="1" ht="13.5"/>
    <row r="84" s="26" customFormat="1" ht="13.5"/>
    <row r="85" s="26" customFormat="1" ht="13.5"/>
    <row r="86" s="26" customFormat="1" ht="13.5"/>
    <row r="87" s="26" customFormat="1" ht="13.5"/>
  </sheetData>
  <printOptions/>
  <pageMargins left="0.75" right="0.14" top="0.5" bottom="0.42" header="0.5" footer="0.28"/>
  <pageSetup horizontalDpi="600" verticalDpi="600" orientation="portrait" paperSize="9" scale="82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CWC</cp:lastModifiedBy>
  <cp:lastPrinted>2006-02-23T01:14:20Z</cp:lastPrinted>
  <dcterms:created xsi:type="dcterms:W3CDTF">2004-02-10T06:37:25Z</dcterms:created>
  <dcterms:modified xsi:type="dcterms:W3CDTF">2006-02-23T07:16:15Z</dcterms:modified>
  <cp:category/>
  <cp:version/>
  <cp:contentType/>
  <cp:contentStatus/>
</cp:coreProperties>
</file>